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1730"/>
  </bookViews>
  <sheets>
    <sheet name="HONORAIOS ABRIL- MAYO 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3" l="1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K48" i="3"/>
  <c r="J32" i="3" l="1"/>
  <c r="I32" i="3"/>
  <c r="G12" i="3"/>
  <c r="H12" i="3" s="1"/>
  <c r="I12" i="3" s="1"/>
  <c r="J12" i="3" l="1"/>
  <c r="H45" i="3"/>
  <c r="G16" i="3"/>
  <c r="H16" i="3" s="1"/>
  <c r="I16" i="3" l="1"/>
  <c r="J16" i="3"/>
  <c r="I45" i="3"/>
  <c r="J45" i="3"/>
  <c r="H43" i="3"/>
  <c r="G40" i="3"/>
  <c r="H40" i="3" s="1"/>
  <c r="G34" i="3"/>
  <c r="H34" i="3" s="1"/>
  <c r="G33" i="3"/>
  <c r="H33" i="3" s="1"/>
  <c r="H44" i="3"/>
  <c r="H36" i="3"/>
  <c r="H26" i="3"/>
  <c r="G27" i="3"/>
  <c r="H27" i="3" s="1"/>
  <c r="H11" i="3"/>
  <c r="H20" i="3"/>
  <c r="I27" i="3" l="1"/>
  <c r="J27" i="3"/>
  <c r="I33" i="3"/>
  <c r="J33" i="3"/>
  <c r="I34" i="3"/>
  <c r="J34" i="3"/>
  <c r="I20" i="3"/>
  <c r="J20" i="3"/>
  <c r="I36" i="3"/>
  <c r="J36" i="3"/>
  <c r="I40" i="3"/>
  <c r="J40" i="3"/>
  <c r="I26" i="3"/>
  <c r="J26" i="3"/>
  <c r="I11" i="3"/>
  <c r="J11" i="3"/>
  <c r="I44" i="3"/>
  <c r="J44" i="3"/>
  <c r="I43" i="3"/>
  <c r="J43" i="3"/>
  <c r="H35" i="3"/>
  <c r="G22" i="3"/>
  <c r="H22" i="3" s="1"/>
  <c r="I35" i="3" l="1"/>
  <c r="J35" i="3"/>
  <c r="I22" i="3"/>
  <c r="J22" i="3"/>
  <c r="G41" i="3"/>
  <c r="H41" i="3" s="1"/>
  <c r="H31" i="3"/>
  <c r="H30" i="3"/>
  <c r="H25" i="3"/>
  <c r="G21" i="3"/>
  <c r="H21" i="3" s="1"/>
  <c r="G15" i="3"/>
  <c r="H15" i="3" s="1"/>
  <c r="G13" i="3"/>
  <c r="H13" i="3" s="1"/>
  <c r="I15" i="3" l="1"/>
  <c r="J15" i="3"/>
  <c r="I31" i="3"/>
  <c r="J31" i="3"/>
  <c r="I21" i="3"/>
  <c r="J21" i="3"/>
  <c r="I41" i="3"/>
  <c r="J41" i="3"/>
  <c r="I25" i="3"/>
  <c r="J25" i="3"/>
  <c r="I13" i="3"/>
  <c r="J13" i="3"/>
  <c r="I30" i="3"/>
  <c r="J30" i="3"/>
  <c r="H42" i="3"/>
  <c r="F48" i="3"/>
  <c r="H46" i="3"/>
  <c r="G37" i="3"/>
  <c r="H37" i="3" s="1"/>
  <c r="I46" i="3" l="1"/>
  <c r="J46" i="3"/>
  <c r="I42" i="3"/>
  <c r="J42" i="3"/>
  <c r="I37" i="3"/>
  <c r="J37" i="3"/>
  <c r="G28" i="3"/>
  <c r="H28" i="3" s="1"/>
  <c r="H47" i="3"/>
  <c r="H39" i="3"/>
  <c r="G38" i="3"/>
  <c r="H38" i="3" s="1"/>
  <c r="G29" i="3"/>
  <c r="H29" i="3" s="1"/>
  <c r="G24" i="3"/>
  <c r="H24" i="3" s="1"/>
  <c r="G23" i="3"/>
  <c r="H23" i="3" s="1"/>
  <c r="G19" i="3"/>
  <c r="H19" i="3" s="1"/>
  <c r="G18" i="3"/>
  <c r="H18" i="3" s="1"/>
  <c r="H17" i="3"/>
  <c r="G14" i="3"/>
  <c r="H14" i="3" s="1"/>
  <c r="G10" i="3"/>
  <c r="H10" i="3" s="1"/>
  <c r="G9" i="3"/>
  <c r="I17" i="3" l="1"/>
  <c r="J17" i="3"/>
  <c r="I18" i="3"/>
  <c r="J18" i="3"/>
  <c r="I24" i="3"/>
  <c r="J24" i="3"/>
  <c r="I47" i="3"/>
  <c r="J47" i="3"/>
  <c r="I29" i="3"/>
  <c r="J29" i="3"/>
  <c r="I28" i="3"/>
  <c r="J28" i="3"/>
  <c r="I10" i="3"/>
  <c r="J10" i="3"/>
  <c r="I19" i="3"/>
  <c r="J19" i="3"/>
  <c r="I38" i="3"/>
  <c r="J38" i="3"/>
  <c r="I14" i="3"/>
  <c r="J14" i="3"/>
  <c r="I23" i="3"/>
  <c r="J23" i="3"/>
  <c r="I39" i="3"/>
  <c r="J39" i="3"/>
  <c r="G48" i="3"/>
  <c r="H9" i="3"/>
  <c r="J9" i="3" s="1"/>
  <c r="H48" i="3" l="1"/>
  <c r="I9" i="3"/>
  <c r="I48" i="3" l="1"/>
  <c r="J48" i="3"/>
</calcChain>
</file>

<file path=xl/sharedStrings.xml><?xml version="1.0" encoding="utf-8"?>
<sst xmlns="http://schemas.openxmlformats.org/spreadsheetml/2006/main" count="133" uniqueCount="57">
  <si>
    <t>TRIBUNAL DE ARBITRAJE Y ESCALAFON DEL ESTADO DE JALISCO</t>
  </si>
  <si>
    <t>NOMBRE</t>
  </si>
  <si>
    <t>PRESTADOR DE SERVICIOS PROFESIONALES</t>
  </si>
  <si>
    <t>FLORES GÓMEZ JANET</t>
  </si>
  <si>
    <t>RAMIREZ GUERRERO EDITH GUADALUPE</t>
  </si>
  <si>
    <t>SANCHEZ RAMOS ALEJANDRO</t>
  </si>
  <si>
    <t>VIGENCIA CONTRATO</t>
  </si>
  <si>
    <t>LUJAN ESPINOSA ALEJANDRA</t>
  </si>
  <si>
    <t>OLAEZ PRECIADO EDGAR OMAR</t>
  </si>
  <si>
    <t>GONZALEZ MORALES ITZEL GUADALUPE</t>
  </si>
  <si>
    <t>RELACION DE PERSONAL POR SERVICIOS PROFESIONALES  (HONORARIOS)</t>
  </si>
  <si>
    <t>16 % IVA</t>
  </si>
  <si>
    <t>CARGO</t>
  </si>
  <si>
    <t>ACEVES DE LA TORRE GABRIELA ARANZAZU</t>
  </si>
  <si>
    <t>ALVARADO MURGUIA JUAN JOSE</t>
  </si>
  <si>
    <t>BARAJAS LOPEZ SILVIA YESENIA</t>
  </si>
  <si>
    <t>CASTRO GOMEZ FIDEL</t>
  </si>
  <si>
    <t>CONTRERAS VAZQUEZ LUIS BERNARDO</t>
  </si>
  <si>
    <t>DELGADO ALCARAZ CARLOS ERNESTO</t>
  </si>
  <si>
    <t>GARCIA MARTINEZ KARLA JACQUELINE</t>
  </si>
  <si>
    <t>GONZALEZ ALVIZO ROSA ELENA</t>
  </si>
  <si>
    <t>HERNANDEZ DELGADO LUCILA EDITH</t>
  </si>
  <si>
    <t>LANGUREN VILLEGAS STEPHANIE ARACELI</t>
  </si>
  <si>
    <t>OROZCO RODRIGUEZ  OMAR</t>
  </si>
  <si>
    <t>ORTIZ CERVANTES ARACELI</t>
  </si>
  <si>
    <t>PEREZ ROMERO ILIANA STEPHANIA</t>
  </si>
  <si>
    <t>TORRES  MALDONADO KARLA YADIRA</t>
  </si>
  <si>
    <t>GONZALEZ CASTRO LILIANA</t>
  </si>
  <si>
    <t>COORDINACIÓN ADMINISTRATIVA</t>
  </si>
  <si>
    <t>HONORARIOS MENSUAL</t>
  </si>
  <si>
    <t>MENSUAL CON IVA</t>
  </si>
  <si>
    <t>IMPORTE QUINCENAL</t>
  </si>
  <si>
    <t>CORRESPONDIENTES A ABRIL-JUNIO 2020</t>
  </si>
  <si>
    <t>BALLESTEROS VAZQUEZ KENYA</t>
  </si>
  <si>
    <t>BRAVO SILVA PAOLA SARAHI</t>
  </si>
  <si>
    <t>GARCIA IBARRA ALAN</t>
  </si>
  <si>
    <t>GONZALEZ LOZANO JORGE</t>
  </si>
  <si>
    <t>MADRIGAL MALDONADO LUCERO BERENICE</t>
  </si>
  <si>
    <t>PUGA MARTINEZ FATIMA PAOLA</t>
  </si>
  <si>
    <t>RODRIGUEZ LUNA ALFREDO FERNANDO</t>
  </si>
  <si>
    <t>ALVAREZ DONNADIEU ALESI VIRIDIANA</t>
  </si>
  <si>
    <t>GUTIERREZ VILLAGRANA ABIGAIL BERENICE</t>
  </si>
  <si>
    <t>MARTINEZ MADRIGAL FABIO ABELARDO</t>
  </si>
  <si>
    <t>MENDOZA GARCIA ARANTXA LEYANETH</t>
  </si>
  <si>
    <t>PIMENTEL NAPOLES CRISTHIAN EDUARDO</t>
  </si>
  <si>
    <t>RODRIGUEZ GOMEZ MARGARITA AHOLIBAMA</t>
  </si>
  <si>
    <t>OLIVARES MEDINA YEI XOCHITL</t>
  </si>
  <si>
    <t>CABELLO LLAMAS JUANCARLOS PRAXEDIS</t>
  </si>
  <si>
    <t>AMARAL GONZALEZ EFRAIN</t>
  </si>
  <si>
    <t>MALDONADO BENITEZ YESSENIA GUADALUPE</t>
  </si>
  <si>
    <t>RUELAS LOPEZ MARCELA MICHELLE</t>
  </si>
  <si>
    <t xml:space="preserve">HONORARIOS CORRESPONDIENTES AL MES DE ABRIL Y MAYO 2021 </t>
  </si>
  <si>
    <t>ABRIL</t>
  </si>
  <si>
    <t>MAYO</t>
  </si>
  <si>
    <t>TOTAL  ABRIL Y MAYO</t>
  </si>
  <si>
    <t>01-ABRIL-2021 AL 31-MAYO 2021</t>
  </si>
  <si>
    <t>01-ABRIL-2021 AL 31-MAYO-2021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</si>
</sst>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4" fillId="4" borderId="0" applyNumberFormat="0" applyBorder="0" applyAlignment="0" applyProtection="0"/>
  </cellStyleXfs>
  <cellXfs count="87">
    <xf numFmtId="0" fontId="0" fillId="0" borderId="0" xfId="0"/>
    <xf numFmtId="0" fontId="2" fillId="3" borderId="1" xfId="0" applyFont="1" applyFill="1" applyBorder="1"/>
    <xf numFmtId="4" fontId="2" fillId="3" borderId="1" xfId="0" applyNumberFormat="1" applyFont="1" applyFill="1" applyBorder="1"/>
    <xf numFmtId="0" fontId="2" fillId="0" borderId="1" xfId="0" applyFont="1" applyFill="1" applyBorder="1"/>
    <xf numFmtId="4" fontId="5" fillId="3" borderId="1" xfId="0" applyNumberFormat="1" applyFont="1" applyFill="1" applyBorder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8" fillId="2" borderId="0" xfId="0" applyFont="1" applyFill="1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/>
    <xf numFmtId="0" fontId="10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1" fillId="0" borderId="0" xfId="0" applyFont="1" applyAlignment="1"/>
    <xf numFmtId="0" fontId="0" fillId="2" borderId="0" xfId="0" applyFill="1"/>
    <xf numFmtId="0" fontId="6" fillId="2" borderId="0" xfId="0" applyFont="1" applyFill="1"/>
    <xf numFmtId="0" fontId="4" fillId="0" borderId="0" xfId="0" applyFont="1"/>
    <xf numFmtId="17" fontId="12" fillId="0" borderId="0" xfId="0" applyNumberFormat="1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2" fillId="3" borderId="6" xfId="1" applyFont="1" applyFill="1" applyBorder="1"/>
    <xf numFmtId="0" fontId="2" fillId="0" borderId="6" xfId="1" applyFont="1" applyFill="1" applyBorder="1"/>
    <xf numFmtId="0" fontId="2" fillId="3" borderId="4" xfId="1" applyFont="1" applyFill="1" applyBorder="1"/>
    <xf numFmtId="0" fontId="2" fillId="0" borderId="4" xfId="1" applyFont="1" applyFill="1" applyBorder="1"/>
    <xf numFmtId="4" fontId="2" fillId="0" borderId="1" xfId="0" applyNumberFormat="1" applyFont="1" applyFill="1" applyBorder="1"/>
    <xf numFmtId="4" fontId="5" fillId="0" borderId="1" xfId="0" applyNumberFormat="1" applyFont="1" applyFill="1" applyBorder="1"/>
    <xf numFmtId="4" fontId="6" fillId="0" borderId="0" xfId="0" applyNumberFormat="1" applyFont="1"/>
    <xf numFmtId="4" fontId="8" fillId="2" borderId="0" xfId="0" applyNumberFormat="1" applyFont="1" applyFill="1" applyAlignment="1">
      <alignment horizontal="centerContinuous"/>
    </xf>
    <xf numFmtId="4" fontId="8" fillId="0" borderId="0" xfId="0" applyNumberFormat="1" applyFont="1" applyAlignment="1">
      <alignment horizontal="centerContinuous"/>
    </xf>
    <xf numFmtId="4" fontId="7" fillId="0" borderId="0" xfId="0" applyNumberFormat="1" applyFont="1" applyAlignment="1">
      <alignment horizontal="centerContinuous"/>
    </xf>
    <xf numFmtId="4" fontId="7" fillId="0" borderId="0" xfId="0" applyNumberFormat="1" applyFont="1" applyAlignment="1"/>
    <xf numFmtId="4" fontId="7" fillId="0" borderId="0" xfId="0" applyNumberFormat="1" applyFont="1"/>
    <xf numFmtId="0" fontId="4" fillId="0" borderId="2" xfId="0" applyFont="1" applyBorder="1"/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0" fontId="2" fillId="3" borderId="3" xfId="0" applyFont="1" applyFill="1" applyBorder="1"/>
    <xf numFmtId="0" fontId="12" fillId="0" borderId="2" xfId="0" applyFont="1" applyBorder="1" applyAlignment="1">
      <alignment horizontal="left"/>
    </xf>
    <xf numFmtId="0" fontId="5" fillId="0" borderId="1" xfId="2" applyFont="1" applyFill="1" applyBorder="1"/>
    <xf numFmtId="0" fontId="5" fillId="2" borderId="1" xfId="2" applyFont="1" applyFill="1" applyBorder="1"/>
    <xf numFmtId="0" fontId="5" fillId="3" borderId="1" xfId="2" applyFont="1" applyFill="1" applyBorder="1"/>
    <xf numFmtId="4" fontId="5" fillId="3" borderId="1" xfId="2" applyNumberFormat="1" applyFont="1" applyFill="1" applyBorder="1"/>
    <xf numFmtId="4" fontId="2" fillId="3" borderId="3" xfId="0" applyNumberFormat="1" applyFont="1" applyFill="1" applyBorder="1"/>
    <xf numFmtId="0" fontId="6" fillId="0" borderId="6" xfId="0" applyFont="1" applyFill="1" applyBorder="1"/>
    <xf numFmtId="0" fontId="6" fillId="0" borderId="4" xfId="0" applyFont="1" applyFill="1" applyBorder="1"/>
    <xf numFmtId="0" fontId="6" fillId="3" borderId="6" xfId="0" applyFont="1" applyFill="1" applyBorder="1"/>
    <xf numFmtId="0" fontId="6" fillId="3" borderId="4" xfId="0" applyFont="1" applyFill="1" applyBorder="1"/>
    <xf numFmtId="0" fontId="6" fillId="0" borderId="6" xfId="2" applyFont="1" applyFill="1" applyBorder="1"/>
    <xf numFmtId="0" fontId="6" fillId="0" borderId="4" xfId="2" applyFont="1" applyFill="1" applyBorder="1"/>
    <xf numFmtId="0" fontId="5" fillId="3" borderId="6" xfId="0" applyFont="1" applyFill="1" applyBorder="1"/>
    <xf numFmtId="0" fontId="5" fillId="3" borderId="4" xfId="0" applyFont="1" applyFill="1" applyBorder="1"/>
    <xf numFmtId="0" fontId="5" fillId="0" borderId="7" xfId="0" applyFont="1" applyFill="1" applyBorder="1"/>
    <xf numFmtId="0" fontId="5" fillId="0" borderId="1" xfId="0" applyFont="1" applyFill="1" applyBorder="1"/>
    <xf numFmtId="0" fontId="5" fillId="3" borderId="1" xfId="0" applyFont="1" applyFill="1" applyBorder="1"/>
    <xf numFmtId="0" fontId="5" fillId="3" borderId="3" xfId="0" applyFont="1" applyFill="1" applyBorder="1"/>
    <xf numFmtId="0" fontId="5" fillId="0" borderId="6" xfId="2" applyFont="1" applyFill="1" applyBorder="1"/>
    <xf numFmtId="0" fontId="5" fillId="0" borderId="4" xfId="2" applyFont="1" applyFill="1" applyBorder="1"/>
    <xf numFmtId="4" fontId="5" fillId="0" borderId="1" xfId="2" applyNumberFormat="1" applyFont="1" applyFill="1" applyBorder="1"/>
    <xf numFmtId="0" fontId="5" fillId="0" borderId="6" xfId="0" applyFont="1" applyFill="1" applyBorder="1"/>
    <xf numFmtId="0" fontId="5" fillId="0" borderId="4" xfId="0" applyFont="1" applyFill="1" applyBorder="1"/>
    <xf numFmtId="0" fontId="5" fillId="3" borderId="6" xfId="2" applyFont="1" applyFill="1" applyBorder="1"/>
    <xf numFmtId="0" fontId="5" fillId="3" borderId="4" xfId="2" applyFont="1" applyFill="1" applyBorder="1"/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2" fillId="0" borderId="0" xfId="0" applyNumberFormat="1" applyFont="1" applyAlignment="1">
      <alignment horizontal="centerContinuous"/>
    </xf>
    <xf numFmtId="0" fontId="6" fillId="2" borderId="6" xfId="2" applyFont="1" applyFill="1" applyBorder="1"/>
    <xf numFmtId="0" fontId="6" fillId="2" borderId="4" xfId="2" applyFont="1" applyFill="1" applyBorder="1"/>
    <xf numFmtId="4" fontId="5" fillId="2" borderId="1" xfId="2" applyNumberFormat="1" applyFont="1" applyFill="1" applyBorder="1"/>
    <xf numFmtId="4" fontId="5" fillId="2" borderId="1" xfId="0" applyNumberFormat="1" applyFont="1" applyFill="1" applyBorder="1"/>
    <xf numFmtId="4" fontId="12" fillId="0" borderId="8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 vertical="center" wrapText="1"/>
    </xf>
    <xf numFmtId="4" fontId="12" fillId="0" borderId="5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2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6" fillId="2" borderId="2" xfId="2" applyFont="1" applyFill="1" applyBorder="1"/>
    <xf numFmtId="4" fontId="15" fillId="2" borderId="2" xfId="0" applyNumberFormat="1" applyFont="1" applyFill="1" applyBorder="1"/>
    <xf numFmtId="4" fontId="3" fillId="2" borderId="2" xfId="0" applyNumberFormat="1" applyFont="1" applyFill="1" applyBorder="1"/>
    <xf numFmtId="4" fontId="5" fillId="2" borderId="2" xfId="0" applyNumberFormat="1" applyFont="1" applyFill="1" applyBorder="1"/>
  </cellXfs>
  <cellStyles count="3">
    <cellStyle name="40% - Énfasis3" xfId="2" builtinId="39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66675</xdr:rowOff>
    </xdr:from>
    <xdr:to>
      <xdr:col>4</xdr:col>
      <xdr:colOff>337573</xdr:colOff>
      <xdr:row>5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66675"/>
          <a:ext cx="2995048" cy="962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38" workbookViewId="0">
      <selection activeCell="B55" sqref="B55"/>
    </sheetView>
  </sheetViews>
  <sheetFormatPr baseColWidth="10" defaultRowHeight="12.75" x14ac:dyDescent="0.2"/>
  <cols>
    <col min="1" max="1" width="5.140625" style="5" bestFit="1" customWidth="1"/>
    <col min="2" max="2" width="43.5703125" style="5" customWidth="1"/>
    <col min="3" max="3" width="34.140625" style="5" hidden="1" customWidth="1"/>
    <col min="4" max="4" width="49" style="5" hidden="1" customWidth="1"/>
    <col min="5" max="5" width="33.140625" style="5" customWidth="1"/>
    <col min="6" max="6" width="11.85546875" style="31" bestFit="1" customWidth="1"/>
    <col min="7" max="7" width="9.140625" style="31" bestFit="1" customWidth="1"/>
    <col min="8" max="8" width="10.140625" style="31" bestFit="1" customWidth="1"/>
    <col min="9" max="9" width="10.42578125" style="31" bestFit="1" customWidth="1"/>
    <col min="10" max="11" width="12.7109375" style="31" customWidth="1"/>
    <col min="12" max="12" width="13.140625" style="31" customWidth="1"/>
    <col min="13" max="16384" width="11.42578125" style="5"/>
  </cols>
  <sheetData>
    <row r="1" spans="1:15" ht="15.75" x14ac:dyDescent="0.25">
      <c r="C1" s="14"/>
    </row>
    <row r="2" spans="1:15" ht="15.75" x14ac:dyDescent="0.25">
      <c r="A2" s="6"/>
      <c r="C2" s="15" t="s">
        <v>0</v>
      </c>
      <c r="D2" s="8"/>
      <c r="E2" s="8"/>
      <c r="F2" s="32"/>
      <c r="G2" s="34"/>
      <c r="H2" s="34"/>
      <c r="I2" s="34"/>
      <c r="J2" s="34"/>
      <c r="K2" s="34"/>
      <c r="L2" s="34"/>
    </row>
    <row r="3" spans="1:15" ht="15.75" x14ac:dyDescent="0.25">
      <c r="A3" s="10"/>
      <c r="B3" s="11"/>
      <c r="C3" s="15" t="s">
        <v>28</v>
      </c>
      <c r="D3" s="7"/>
      <c r="E3" s="7"/>
      <c r="F3" s="33"/>
    </row>
    <row r="4" spans="1:15" ht="15.75" x14ac:dyDescent="0.25">
      <c r="A4" s="12"/>
      <c r="C4" s="16" t="s">
        <v>10</v>
      </c>
      <c r="D4" s="9"/>
      <c r="E4" s="66" t="s">
        <v>51</v>
      </c>
      <c r="F4" s="67"/>
      <c r="G4" s="67"/>
      <c r="H4" s="68"/>
      <c r="I4" s="68"/>
      <c r="J4" s="68"/>
      <c r="K4" s="68"/>
      <c r="L4" s="68"/>
    </row>
    <row r="5" spans="1:15" ht="15.75" x14ac:dyDescent="0.25">
      <c r="A5" s="12"/>
      <c r="C5" s="16" t="s">
        <v>32</v>
      </c>
      <c r="D5" s="9"/>
      <c r="E5" s="9"/>
      <c r="F5" s="34"/>
      <c r="G5" s="34"/>
      <c r="H5" s="34"/>
      <c r="I5" s="34"/>
      <c r="J5" s="34"/>
      <c r="K5" s="34"/>
      <c r="L5" s="34"/>
    </row>
    <row r="6" spans="1:15" ht="16.5" thickBot="1" x14ac:dyDescent="0.3">
      <c r="A6" s="12"/>
      <c r="B6" s="13"/>
      <c r="C6" s="17"/>
      <c r="D6" s="13"/>
      <c r="E6" s="13"/>
      <c r="F6" s="35"/>
      <c r="G6" s="35"/>
      <c r="H6" s="35"/>
      <c r="I6" s="35"/>
      <c r="J6" s="36"/>
      <c r="K6" s="36"/>
      <c r="L6" s="36"/>
    </row>
    <row r="7" spans="1:15" ht="13.5" customHeight="1" thickBot="1" x14ac:dyDescent="0.25">
      <c r="A7" s="20"/>
      <c r="B7" s="21"/>
      <c r="C7" s="22"/>
      <c r="D7" s="22"/>
      <c r="E7" s="22"/>
      <c r="F7" s="73" t="s">
        <v>29</v>
      </c>
      <c r="G7" s="75" t="s">
        <v>11</v>
      </c>
      <c r="H7" s="75" t="s">
        <v>30</v>
      </c>
      <c r="I7" s="75" t="s">
        <v>31</v>
      </c>
      <c r="J7" s="75" t="s">
        <v>52</v>
      </c>
      <c r="K7" s="75" t="s">
        <v>53</v>
      </c>
      <c r="L7" s="77" t="s">
        <v>54</v>
      </c>
      <c r="M7" s="23"/>
      <c r="N7" s="23"/>
    </row>
    <row r="8" spans="1:15" ht="15.75" customHeight="1" thickBot="1" x14ac:dyDescent="0.25">
      <c r="A8" s="37"/>
      <c r="B8" s="41" t="s">
        <v>1</v>
      </c>
      <c r="C8" s="38" t="s">
        <v>12</v>
      </c>
      <c r="D8" s="39"/>
      <c r="E8" s="41" t="s">
        <v>6</v>
      </c>
      <c r="F8" s="74"/>
      <c r="G8" s="76"/>
      <c r="H8" s="76"/>
      <c r="I8" s="76"/>
      <c r="J8" s="76"/>
      <c r="K8" s="76"/>
      <c r="L8" s="78"/>
      <c r="M8" s="23"/>
      <c r="N8" s="23"/>
    </row>
    <row r="9" spans="1:15" x14ac:dyDescent="0.2">
      <c r="A9" s="40">
        <v>1</v>
      </c>
      <c r="B9" s="40" t="s">
        <v>13</v>
      </c>
      <c r="C9" s="25" t="s">
        <v>2</v>
      </c>
      <c r="D9" s="27" t="s">
        <v>0</v>
      </c>
      <c r="E9" s="58" t="s">
        <v>55</v>
      </c>
      <c r="F9" s="46">
        <v>7150</v>
      </c>
      <c r="G9" s="46">
        <f t="shared" ref="G9:G38" si="0">F9*0.16</f>
        <v>1144</v>
      </c>
      <c r="H9" s="46">
        <f t="shared" ref="H9:H47" si="1">SUM(F9:G9)</f>
        <v>8294</v>
      </c>
      <c r="I9" s="46">
        <f>H9/2</f>
        <v>4147</v>
      </c>
      <c r="J9" s="46">
        <f>H9*1</f>
        <v>8294</v>
      </c>
      <c r="K9" s="46">
        <v>8294</v>
      </c>
      <c r="L9" s="46">
        <f>J9+K9</f>
        <v>16588</v>
      </c>
      <c r="M9" s="24"/>
      <c r="N9" s="24"/>
      <c r="O9" s="19"/>
    </row>
    <row r="10" spans="1:15" x14ac:dyDescent="0.2">
      <c r="A10" s="43">
        <v>2</v>
      </c>
      <c r="B10" s="43" t="s">
        <v>14</v>
      </c>
      <c r="C10" s="69" t="s">
        <v>2</v>
      </c>
      <c r="D10" s="70" t="s">
        <v>0</v>
      </c>
      <c r="E10" s="43" t="s">
        <v>56</v>
      </c>
      <c r="F10" s="71">
        <v>7150</v>
      </c>
      <c r="G10" s="71">
        <f t="shared" si="0"/>
        <v>1144</v>
      </c>
      <c r="H10" s="71">
        <f t="shared" si="1"/>
        <v>8294</v>
      </c>
      <c r="I10" s="72">
        <f t="shared" ref="I10:I48" si="2">H10/2</f>
        <v>4147</v>
      </c>
      <c r="J10" s="72">
        <f t="shared" ref="J10:K48" si="3">H10*1</f>
        <v>8294</v>
      </c>
      <c r="K10" s="72">
        <v>8294</v>
      </c>
      <c r="L10" s="71">
        <f>SUM(J10:K10)</f>
        <v>16588</v>
      </c>
      <c r="M10" s="24"/>
      <c r="N10" s="24"/>
      <c r="O10" s="19"/>
    </row>
    <row r="11" spans="1:15" x14ac:dyDescent="0.2">
      <c r="A11" s="57">
        <v>3</v>
      </c>
      <c r="B11" s="57" t="s">
        <v>40</v>
      </c>
      <c r="C11" s="49"/>
      <c r="D11" s="50"/>
      <c r="E11" s="57" t="s">
        <v>56</v>
      </c>
      <c r="F11" s="4">
        <v>9500</v>
      </c>
      <c r="G11" s="4">
        <v>1520</v>
      </c>
      <c r="H11" s="4">
        <f>SUM(F11:G11)</f>
        <v>11020</v>
      </c>
      <c r="I11" s="4">
        <f t="shared" si="2"/>
        <v>5510</v>
      </c>
      <c r="J11" s="4">
        <f t="shared" si="3"/>
        <v>11020</v>
      </c>
      <c r="K11" s="4">
        <v>11020</v>
      </c>
      <c r="L11" s="4">
        <f>SUM(J11:K11)</f>
        <v>22040</v>
      </c>
      <c r="M11" s="24"/>
      <c r="N11" s="24"/>
      <c r="O11" s="19"/>
    </row>
    <row r="12" spans="1:15" x14ac:dyDescent="0.2">
      <c r="A12" s="55">
        <v>4</v>
      </c>
      <c r="B12" s="56" t="s">
        <v>48</v>
      </c>
      <c r="C12" s="47"/>
      <c r="D12" s="48"/>
      <c r="E12" s="43" t="s">
        <v>56</v>
      </c>
      <c r="F12" s="30">
        <v>7150</v>
      </c>
      <c r="G12" s="30">
        <f>F12*0.16</f>
        <v>1144</v>
      </c>
      <c r="H12" s="30">
        <f>SUM(F12:G12)</f>
        <v>8294</v>
      </c>
      <c r="I12" s="30">
        <f>H12/2</f>
        <v>4147</v>
      </c>
      <c r="J12" s="30">
        <f>H12*1</f>
        <v>8294</v>
      </c>
      <c r="K12" s="30">
        <v>8294</v>
      </c>
      <c r="L12" s="30">
        <f>SUM(J12:K12)</f>
        <v>16588</v>
      </c>
      <c r="M12" s="24"/>
      <c r="N12" s="24"/>
      <c r="O12" s="19"/>
    </row>
    <row r="13" spans="1:15" x14ac:dyDescent="0.2">
      <c r="A13" s="57">
        <v>5</v>
      </c>
      <c r="B13" s="57" t="s">
        <v>33</v>
      </c>
      <c r="C13" s="49"/>
      <c r="D13" s="50"/>
      <c r="E13" s="57" t="s">
        <v>56</v>
      </c>
      <c r="F13" s="4">
        <v>7150</v>
      </c>
      <c r="G13" s="4">
        <f t="shared" ref="G13" si="4">F13*0.16</f>
        <v>1144</v>
      </c>
      <c r="H13" s="4">
        <f t="shared" ref="H13" si="5">SUM(F13:G13)</f>
        <v>8294</v>
      </c>
      <c r="I13" s="4">
        <f t="shared" si="2"/>
        <v>4147</v>
      </c>
      <c r="J13" s="4">
        <f t="shared" si="3"/>
        <v>8294</v>
      </c>
      <c r="K13" s="4">
        <v>8294</v>
      </c>
      <c r="L13" s="4">
        <f>SUM(J13:K13)</f>
        <v>16588</v>
      </c>
      <c r="M13" s="24"/>
      <c r="N13" s="24"/>
      <c r="O13" s="19"/>
    </row>
    <row r="14" spans="1:15" x14ac:dyDescent="0.2">
      <c r="A14" s="42">
        <v>6</v>
      </c>
      <c r="B14" s="42" t="s">
        <v>15</v>
      </c>
      <c r="C14" s="51" t="s">
        <v>2</v>
      </c>
      <c r="D14" s="52" t="s">
        <v>0</v>
      </c>
      <c r="E14" s="43" t="s">
        <v>56</v>
      </c>
      <c r="F14" s="61">
        <v>7150</v>
      </c>
      <c r="G14" s="61">
        <f t="shared" si="0"/>
        <v>1144</v>
      </c>
      <c r="H14" s="61">
        <f t="shared" si="1"/>
        <v>8294</v>
      </c>
      <c r="I14" s="30">
        <f t="shared" si="2"/>
        <v>4147</v>
      </c>
      <c r="J14" s="30">
        <f t="shared" si="3"/>
        <v>8294</v>
      </c>
      <c r="K14" s="30">
        <v>8294</v>
      </c>
      <c r="L14" s="61">
        <f>SUM(J14:K14)</f>
        <v>16588</v>
      </c>
      <c r="M14" s="24"/>
      <c r="N14" s="24"/>
      <c r="O14" s="19"/>
    </row>
    <row r="15" spans="1:15" x14ac:dyDescent="0.2">
      <c r="A15" s="57">
        <v>7</v>
      </c>
      <c r="B15" s="57" t="s">
        <v>34</v>
      </c>
      <c r="C15" s="49"/>
      <c r="D15" s="50"/>
      <c r="E15" s="57" t="s">
        <v>56</v>
      </c>
      <c r="F15" s="4">
        <v>7150</v>
      </c>
      <c r="G15" s="4">
        <f t="shared" ref="G15:G16" si="6">F15*0.16</f>
        <v>1144</v>
      </c>
      <c r="H15" s="4">
        <f t="shared" ref="H15:H16" si="7">SUM(F15:G15)</f>
        <v>8294</v>
      </c>
      <c r="I15" s="4">
        <f t="shared" si="2"/>
        <v>4147</v>
      </c>
      <c r="J15" s="4">
        <f t="shared" si="3"/>
        <v>8294</v>
      </c>
      <c r="K15" s="4">
        <v>8294</v>
      </c>
      <c r="L15" s="4">
        <f>SUM(J15:K15)</f>
        <v>16588</v>
      </c>
      <c r="M15" s="24"/>
      <c r="N15" s="24"/>
      <c r="O15" s="19"/>
    </row>
    <row r="16" spans="1:15" x14ac:dyDescent="0.2">
      <c r="A16" s="3">
        <v>8</v>
      </c>
      <c r="B16" s="3" t="s">
        <v>47</v>
      </c>
      <c r="C16" s="26"/>
      <c r="D16" s="28"/>
      <c r="E16" s="43" t="s">
        <v>56</v>
      </c>
      <c r="F16" s="29">
        <v>7150</v>
      </c>
      <c r="G16" s="29">
        <f t="shared" si="6"/>
        <v>1144</v>
      </c>
      <c r="H16" s="29">
        <f t="shared" si="7"/>
        <v>8294</v>
      </c>
      <c r="I16" s="30">
        <f t="shared" si="2"/>
        <v>4147</v>
      </c>
      <c r="J16" s="30">
        <f t="shared" si="3"/>
        <v>8294</v>
      </c>
      <c r="K16" s="30">
        <v>8294</v>
      </c>
      <c r="L16" s="29">
        <f>SUM(J16:K16)</f>
        <v>16588</v>
      </c>
      <c r="M16" s="24"/>
      <c r="N16" s="24"/>
      <c r="O16" s="19"/>
    </row>
    <row r="17" spans="1:15" x14ac:dyDescent="0.2">
      <c r="A17" s="1">
        <v>9</v>
      </c>
      <c r="B17" s="1" t="s">
        <v>16</v>
      </c>
      <c r="C17" s="25" t="s">
        <v>2</v>
      </c>
      <c r="D17" s="27" t="s">
        <v>0</v>
      </c>
      <c r="E17" s="57" t="s">
        <v>56</v>
      </c>
      <c r="F17" s="2">
        <v>9500</v>
      </c>
      <c r="G17" s="2">
        <v>1520</v>
      </c>
      <c r="H17" s="2">
        <f>SUM(F17:G17)</f>
        <v>11020</v>
      </c>
      <c r="I17" s="4">
        <f t="shared" si="2"/>
        <v>5510</v>
      </c>
      <c r="J17" s="4">
        <f t="shared" si="3"/>
        <v>11020</v>
      </c>
      <c r="K17" s="4">
        <v>11020</v>
      </c>
      <c r="L17" s="2">
        <f>SUM(J17:K17)</f>
        <v>22040</v>
      </c>
      <c r="M17" s="24"/>
      <c r="N17" s="24"/>
      <c r="O17" s="19"/>
    </row>
    <row r="18" spans="1:15" x14ac:dyDescent="0.2">
      <c r="A18" s="3">
        <v>10</v>
      </c>
      <c r="B18" s="3" t="s">
        <v>17</v>
      </c>
      <c r="C18" s="26" t="s">
        <v>2</v>
      </c>
      <c r="D18" s="28" t="s">
        <v>0</v>
      </c>
      <c r="E18" s="43" t="s">
        <v>56</v>
      </c>
      <c r="F18" s="29">
        <v>9500</v>
      </c>
      <c r="G18" s="29">
        <f t="shared" si="0"/>
        <v>1520</v>
      </c>
      <c r="H18" s="29">
        <f t="shared" si="1"/>
        <v>11020</v>
      </c>
      <c r="I18" s="30">
        <f t="shared" si="2"/>
        <v>5510</v>
      </c>
      <c r="J18" s="30">
        <f t="shared" si="3"/>
        <v>11020</v>
      </c>
      <c r="K18" s="30">
        <v>11020</v>
      </c>
      <c r="L18" s="29">
        <f>SUM(J18:K18)</f>
        <v>22040</v>
      </c>
      <c r="M18" s="24"/>
      <c r="N18" s="24"/>
      <c r="O18" s="19"/>
    </row>
    <row r="19" spans="1:15" x14ac:dyDescent="0.2">
      <c r="A19" s="1">
        <v>11</v>
      </c>
      <c r="B19" s="1" t="s">
        <v>18</v>
      </c>
      <c r="C19" s="25" t="s">
        <v>2</v>
      </c>
      <c r="D19" s="27" t="s">
        <v>0</v>
      </c>
      <c r="E19" s="57" t="s">
        <v>56</v>
      </c>
      <c r="F19" s="2">
        <v>9500</v>
      </c>
      <c r="G19" s="2">
        <f t="shared" si="0"/>
        <v>1520</v>
      </c>
      <c r="H19" s="2">
        <f t="shared" si="1"/>
        <v>11020</v>
      </c>
      <c r="I19" s="4">
        <f t="shared" si="2"/>
        <v>5510</v>
      </c>
      <c r="J19" s="4">
        <f t="shared" si="3"/>
        <v>11020</v>
      </c>
      <c r="K19" s="4">
        <v>11020</v>
      </c>
      <c r="L19" s="2">
        <f>SUM(J19:K19)</f>
        <v>22040</v>
      </c>
      <c r="M19" s="24"/>
      <c r="N19" s="24"/>
      <c r="O19" s="19"/>
    </row>
    <row r="20" spans="1:15" x14ac:dyDescent="0.2">
      <c r="A20" s="3">
        <v>12</v>
      </c>
      <c r="B20" s="3" t="s">
        <v>3</v>
      </c>
      <c r="C20" s="26" t="s">
        <v>2</v>
      </c>
      <c r="D20" s="28" t="s">
        <v>0</v>
      </c>
      <c r="E20" s="43" t="s">
        <v>56</v>
      </c>
      <c r="F20" s="29">
        <v>15950</v>
      </c>
      <c r="G20" s="29">
        <v>2552</v>
      </c>
      <c r="H20" s="29">
        <f>SUM(F20:G20)</f>
        <v>18502</v>
      </c>
      <c r="I20" s="30">
        <f t="shared" si="2"/>
        <v>9251</v>
      </c>
      <c r="J20" s="30">
        <f t="shared" si="3"/>
        <v>18502</v>
      </c>
      <c r="K20" s="30">
        <v>18502</v>
      </c>
      <c r="L20" s="29">
        <f>SUM(J20:K20)</f>
        <v>37004</v>
      </c>
      <c r="M20" s="24"/>
      <c r="N20" s="24"/>
      <c r="O20" s="19"/>
    </row>
    <row r="21" spans="1:15" x14ac:dyDescent="0.2">
      <c r="A21" s="1">
        <v>13</v>
      </c>
      <c r="B21" s="1" t="s">
        <v>35</v>
      </c>
      <c r="C21" s="25"/>
      <c r="D21" s="27"/>
      <c r="E21" s="57" t="s">
        <v>56</v>
      </c>
      <c r="F21" s="2">
        <v>7150</v>
      </c>
      <c r="G21" s="2">
        <f t="shared" si="0"/>
        <v>1144</v>
      </c>
      <c r="H21" s="2">
        <f t="shared" si="1"/>
        <v>8294</v>
      </c>
      <c r="I21" s="4">
        <f t="shared" si="2"/>
        <v>4147</v>
      </c>
      <c r="J21" s="4">
        <f t="shared" si="3"/>
        <v>8294</v>
      </c>
      <c r="K21" s="4">
        <v>8294</v>
      </c>
      <c r="L21" s="2">
        <f>SUM(J21:K21)</f>
        <v>16588</v>
      </c>
      <c r="M21" s="24"/>
      <c r="N21" s="24"/>
      <c r="O21" s="19"/>
    </row>
    <row r="22" spans="1:15" x14ac:dyDescent="0.2">
      <c r="A22" s="3">
        <v>14</v>
      </c>
      <c r="B22" s="3" t="s">
        <v>19</v>
      </c>
      <c r="C22" s="26" t="s">
        <v>2</v>
      </c>
      <c r="D22" s="28" t="s">
        <v>0</v>
      </c>
      <c r="E22" s="43" t="s">
        <v>56</v>
      </c>
      <c r="F22" s="29">
        <v>9500</v>
      </c>
      <c r="G22" s="29">
        <f t="shared" ref="G22" si="8">F22*0.16</f>
        <v>1520</v>
      </c>
      <c r="H22" s="29">
        <f t="shared" ref="H22" si="9">SUM(F22:G22)</f>
        <v>11020</v>
      </c>
      <c r="I22" s="30">
        <f t="shared" si="2"/>
        <v>5510</v>
      </c>
      <c r="J22" s="30">
        <f t="shared" si="3"/>
        <v>11020</v>
      </c>
      <c r="K22" s="30">
        <v>11020</v>
      </c>
      <c r="L22" s="29">
        <f>SUM(J22:K22)</f>
        <v>22040</v>
      </c>
      <c r="M22" s="24"/>
      <c r="N22" s="24"/>
      <c r="O22" s="19"/>
    </row>
    <row r="23" spans="1:15" x14ac:dyDescent="0.2">
      <c r="A23" s="1">
        <v>15</v>
      </c>
      <c r="B23" s="1" t="s">
        <v>20</v>
      </c>
      <c r="C23" s="25" t="s">
        <v>2</v>
      </c>
      <c r="D23" s="27" t="s">
        <v>0</v>
      </c>
      <c r="E23" s="57" t="s">
        <v>56</v>
      </c>
      <c r="F23" s="2">
        <v>7150</v>
      </c>
      <c r="G23" s="2">
        <f t="shared" si="0"/>
        <v>1144</v>
      </c>
      <c r="H23" s="2">
        <f t="shared" si="1"/>
        <v>8294</v>
      </c>
      <c r="I23" s="4">
        <f t="shared" si="2"/>
        <v>4147</v>
      </c>
      <c r="J23" s="4">
        <f t="shared" si="3"/>
        <v>8294</v>
      </c>
      <c r="K23" s="4">
        <v>8294</v>
      </c>
      <c r="L23" s="2">
        <f>SUM(J23:K23)</f>
        <v>16588</v>
      </c>
      <c r="M23" s="24"/>
      <c r="N23" s="24"/>
      <c r="O23" s="19"/>
    </row>
    <row r="24" spans="1:15" x14ac:dyDescent="0.2">
      <c r="A24" s="3">
        <v>16</v>
      </c>
      <c r="B24" s="3" t="s">
        <v>27</v>
      </c>
      <c r="C24" s="26" t="s">
        <v>2</v>
      </c>
      <c r="D24" s="28" t="s">
        <v>0</v>
      </c>
      <c r="E24" s="43" t="s">
        <v>56</v>
      </c>
      <c r="F24" s="29">
        <v>7150</v>
      </c>
      <c r="G24" s="29">
        <f t="shared" si="0"/>
        <v>1144</v>
      </c>
      <c r="H24" s="29">
        <f t="shared" si="1"/>
        <v>8294</v>
      </c>
      <c r="I24" s="30">
        <f t="shared" si="2"/>
        <v>4147</v>
      </c>
      <c r="J24" s="30">
        <f t="shared" si="3"/>
        <v>8294</v>
      </c>
      <c r="K24" s="30">
        <v>8294</v>
      </c>
      <c r="L24" s="29">
        <f>SUM(J24:K24)</f>
        <v>16588</v>
      </c>
      <c r="M24" s="24"/>
      <c r="N24" s="24"/>
      <c r="O24" s="19"/>
    </row>
    <row r="25" spans="1:15" customFormat="1" ht="15" x14ac:dyDescent="0.25">
      <c r="A25" s="57">
        <v>17</v>
      </c>
      <c r="B25" s="57" t="s">
        <v>36</v>
      </c>
      <c r="C25" s="53"/>
      <c r="D25" s="54"/>
      <c r="E25" s="57" t="s">
        <v>56</v>
      </c>
      <c r="F25" s="4">
        <v>29150</v>
      </c>
      <c r="G25" s="4">
        <v>4664</v>
      </c>
      <c r="H25" s="4">
        <f>SUM(F25:G25)</f>
        <v>33814</v>
      </c>
      <c r="I25" s="4">
        <f t="shared" si="2"/>
        <v>16907</v>
      </c>
      <c r="J25" s="4">
        <f t="shared" si="3"/>
        <v>33814</v>
      </c>
      <c r="K25" s="4">
        <v>33814</v>
      </c>
      <c r="L25" s="4">
        <f>SUM(J25:K25)</f>
        <v>67628</v>
      </c>
      <c r="M25" s="24"/>
      <c r="N25" s="24"/>
      <c r="O25" s="18"/>
    </row>
    <row r="26" spans="1:15" customFormat="1" ht="15" x14ac:dyDescent="0.25">
      <c r="A26" s="42">
        <v>18</v>
      </c>
      <c r="B26" s="42" t="s">
        <v>9</v>
      </c>
      <c r="C26" s="59"/>
      <c r="D26" s="60"/>
      <c r="E26" s="43" t="s">
        <v>56</v>
      </c>
      <c r="F26" s="61">
        <v>15950</v>
      </c>
      <c r="G26" s="61">
        <v>2552</v>
      </c>
      <c r="H26" s="61">
        <f>SUM(F26:G26)</f>
        <v>18502</v>
      </c>
      <c r="I26" s="30">
        <f t="shared" si="2"/>
        <v>9251</v>
      </c>
      <c r="J26" s="30">
        <f t="shared" si="3"/>
        <v>18502</v>
      </c>
      <c r="K26" s="30">
        <v>18502</v>
      </c>
      <c r="L26" s="61">
        <f>SUM(J26:K26)</f>
        <v>37004</v>
      </c>
      <c r="M26" s="24"/>
      <c r="N26" s="24"/>
      <c r="O26" s="18"/>
    </row>
    <row r="27" spans="1:15" customFormat="1" ht="15" x14ac:dyDescent="0.25">
      <c r="A27" s="57">
        <v>19</v>
      </c>
      <c r="B27" s="57" t="s">
        <v>41</v>
      </c>
      <c r="C27" s="53"/>
      <c r="D27" s="54"/>
      <c r="E27" s="57" t="s">
        <v>56</v>
      </c>
      <c r="F27" s="4">
        <v>9500</v>
      </c>
      <c r="G27" s="4">
        <f t="shared" ref="G27" si="10">F27*0.16</f>
        <v>1520</v>
      </c>
      <c r="H27" s="4">
        <f t="shared" ref="H27" si="11">SUM(F27:G27)</f>
        <v>11020</v>
      </c>
      <c r="I27" s="4">
        <f t="shared" si="2"/>
        <v>5510</v>
      </c>
      <c r="J27" s="4">
        <f t="shared" si="3"/>
        <v>11020</v>
      </c>
      <c r="K27" s="4">
        <v>11020</v>
      </c>
      <c r="L27" s="4">
        <f>SUM(J27:K27)</f>
        <v>22040</v>
      </c>
      <c r="M27" s="24"/>
      <c r="N27" s="24"/>
      <c r="O27" s="18"/>
    </row>
    <row r="28" spans="1:15" x14ac:dyDescent="0.2">
      <c r="A28" s="42">
        <v>20</v>
      </c>
      <c r="B28" s="42" t="s">
        <v>21</v>
      </c>
      <c r="C28" s="59" t="s">
        <v>2</v>
      </c>
      <c r="D28" s="60" t="s">
        <v>0</v>
      </c>
      <c r="E28" s="43" t="s">
        <v>56</v>
      </c>
      <c r="F28" s="61">
        <v>7150</v>
      </c>
      <c r="G28" s="61">
        <f>F28*0.16</f>
        <v>1144</v>
      </c>
      <c r="H28" s="61">
        <f>SUM(F28:G28)</f>
        <v>8294</v>
      </c>
      <c r="I28" s="30">
        <f t="shared" si="2"/>
        <v>4147</v>
      </c>
      <c r="J28" s="30">
        <f t="shared" si="3"/>
        <v>8294</v>
      </c>
      <c r="K28" s="30">
        <v>8294</v>
      </c>
      <c r="L28" s="61">
        <f>SUM(J28:K28)</f>
        <v>16588</v>
      </c>
      <c r="M28" s="24"/>
      <c r="N28" s="24"/>
      <c r="O28" s="19"/>
    </row>
    <row r="29" spans="1:15" x14ac:dyDescent="0.2">
      <c r="A29" s="57">
        <v>21</v>
      </c>
      <c r="B29" s="57" t="s">
        <v>22</v>
      </c>
      <c r="C29" s="53" t="s">
        <v>2</v>
      </c>
      <c r="D29" s="54" t="s">
        <v>0</v>
      </c>
      <c r="E29" s="57" t="s">
        <v>56</v>
      </c>
      <c r="F29" s="4">
        <v>7150</v>
      </c>
      <c r="G29" s="4">
        <f t="shared" si="0"/>
        <v>1144</v>
      </c>
      <c r="H29" s="4">
        <f t="shared" si="1"/>
        <v>8294</v>
      </c>
      <c r="I29" s="4">
        <f t="shared" si="2"/>
        <v>4147</v>
      </c>
      <c r="J29" s="4">
        <f t="shared" si="3"/>
        <v>8294</v>
      </c>
      <c r="K29" s="4">
        <v>8294</v>
      </c>
      <c r="L29" s="4">
        <f>SUM(J29:K29)</f>
        <v>16588</v>
      </c>
      <c r="M29" s="24"/>
      <c r="N29" s="24"/>
      <c r="O29" s="19"/>
    </row>
    <row r="30" spans="1:15" customFormat="1" ht="15" x14ac:dyDescent="0.25">
      <c r="A30" s="56">
        <v>22</v>
      </c>
      <c r="B30" s="56" t="s">
        <v>7</v>
      </c>
      <c r="C30" s="62" t="s">
        <v>2</v>
      </c>
      <c r="D30" s="63" t="s">
        <v>0</v>
      </c>
      <c r="E30" s="43" t="s">
        <v>56</v>
      </c>
      <c r="F30" s="30">
        <v>15950</v>
      </c>
      <c r="G30" s="30">
        <v>2552</v>
      </c>
      <c r="H30" s="30">
        <f>SUM(F30:G30)</f>
        <v>18502</v>
      </c>
      <c r="I30" s="30">
        <f t="shared" si="2"/>
        <v>9251</v>
      </c>
      <c r="J30" s="30">
        <f t="shared" si="3"/>
        <v>18502</v>
      </c>
      <c r="K30" s="30">
        <v>18502</v>
      </c>
      <c r="L30" s="30">
        <f>SUM(J30:K30)</f>
        <v>37004</v>
      </c>
      <c r="M30" s="24"/>
      <c r="N30" s="24"/>
      <c r="O30" s="18"/>
    </row>
    <row r="31" spans="1:15" customFormat="1" ht="15" x14ac:dyDescent="0.25">
      <c r="A31" s="44">
        <v>23</v>
      </c>
      <c r="B31" s="44" t="s">
        <v>37</v>
      </c>
      <c r="C31" s="64"/>
      <c r="D31" s="65"/>
      <c r="E31" s="57" t="s">
        <v>56</v>
      </c>
      <c r="F31" s="45">
        <v>15950</v>
      </c>
      <c r="G31" s="45">
        <v>2552</v>
      </c>
      <c r="H31" s="45">
        <f>SUM(F31:G31)</f>
        <v>18502</v>
      </c>
      <c r="I31" s="4">
        <f t="shared" si="2"/>
        <v>9251</v>
      </c>
      <c r="J31" s="4">
        <f t="shared" si="3"/>
        <v>18502</v>
      </c>
      <c r="K31" s="4">
        <v>18502</v>
      </c>
      <c r="L31" s="45">
        <f>SUM(J31:K31)</f>
        <v>37004</v>
      </c>
      <c r="M31" s="24"/>
      <c r="N31" s="24"/>
      <c r="O31" s="18"/>
    </row>
    <row r="32" spans="1:15" customFormat="1" ht="15" x14ac:dyDescent="0.25">
      <c r="A32" s="56">
        <v>24</v>
      </c>
      <c r="B32" s="56" t="s">
        <v>49</v>
      </c>
      <c r="C32" s="62"/>
      <c r="D32" s="63"/>
      <c r="E32" s="43" t="s">
        <v>56</v>
      </c>
      <c r="F32" s="30">
        <v>9500</v>
      </c>
      <c r="G32" s="30">
        <v>1520</v>
      </c>
      <c r="H32" s="30">
        <v>11020</v>
      </c>
      <c r="I32" s="30">
        <f t="shared" si="2"/>
        <v>5510</v>
      </c>
      <c r="J32" s="30">
        <f t="shared" si="3"/>
        <v>11020</v>
      </c>
      <c r="K32" s="30">
        <v>11020</v>
      </c>
      <c r="L32" s="30">
        <f>SUM(J32:K32)</f>
        <v>22040</v>
      </c>
      <c r="M32" s="24"/>
      <c r="N32" s="24"/>
      <c r="O32" s="18"/>
    </row>
    <row r="33" spans="1:15" customFormat="1" ht="15" x14ac:dyDescent="0.25">
      <c r="A33" s="57">
        <v>25</v>
      </c>
      <c r="B33" s="57" t="s">
        <v>42</v>
      </c>
      <c r="C33" s="53"/>
      <c r="D33" s="54"/>
      <c r="E33" s="57" t="s">
        <v>56</v>
      </c>
      <c r="F33" s="4">
        <v>9500</v>
      </c>
      <c r="G33" s="4">
        <f t="shared" ref="G33:G34" si="12">F33*0.16</f>
        <v>1520</v>
      </c>
      <c r="H33" s="4">
        <f t="shared" ref="H33:H34" si="13">SUM(F33:G33)</f>
        <v>11020</v>
      </c>
      <c r="I33" s="4">
        <f t="shared" si="2"/>
        <v>5510</v>
      </c>
      <c r="J33" s="4">
        <f t="shared" si="3"/>
        <v>11020</v>
      </c>
      <c r="K33" s="4">
        <v>11020</v>
      </c>
      <c r="L33" s="4">
        <f>SUM(J33:K33)</f>
        <v>22040</v>
      </c>
      <c r="M33" s="24"/>
      <c r="N33" s="24"/>
      <c r="O33" s="18"/>
    </row>
    <row r="34" spans="1:15" customFormat="1" ht="15" x14ac:dyDescent="0.25">
      <c r="A34" s="42">
        <v>26</v>
      </c>
      <c r="B34" s="42" t="s">
        <v>43</v>
      </c>
      <c r="C34" s="59"/>
      <c r="D34" s="60"/>
      <c r="E34" s="43" t="s">
        <v>56</v>
      </c>
      <c r="F34" s="61">
        <v>9500</v>
      </c>
      <c r="G34" s="61">
        <f t="shared" si="12"/>
        <v>1520</v>
      </c>
      <c r="H34" s="61">
        <f t="shared" si="13"/>
        <v>11020</v>
      </c>
      <c r="I34" s="30">
        <f t="shared" si="2"/>
        <v>5510</v>
      </c>
      <c r="J34" s="30">
        <f t="shared" si="3"/>
        <v>11020</v>
      </c>
      <c r="K34" s="30">
        <v>11020</v>
      </c>
      <c r="L34" s="61">
        <f>SUM(J34:K34)</f>
        <v>22040</v>
      </c>
      <c r="M34" s="24"/>
      <c r="N34" s="24"/>
      <c r="O34" s="18"/>
    </row>
    <row r="35" spans="1:15" customFormat="1" ht="15" x14ac:dyDescent="0.25">
      <c r="A35" s="57">
        <v>27</v>
      </c>
      <c r="B35" s="57" t="s">
        <v>8</v>
      </c>
      <c r="C35" s="53" t="s">
        <v>2</v>
      </c>
      <c r="D35" s="54" t="s">
        <v>0</v>
      </c>
      <c r="E35" s="57" t="s">
        <v>56</v>
      </c>
      <c r="F35" s="4">
        <v>20350</v>
      </c>
      <c r="G35" s="4">
        <v>3256</v>
      </c>
      <c r="H35" s="4">
        <f>SUM(F35:G35)</f>
        <v>23606</v>
      </c>
      <c r="I35" s="4">
        <f t="shared" si="2"/>
        <v>11803</v>
      </c>
      <c r="J35" s="4">
        <f t="shared" si="3"/>
        <v>23606</v>
      </c>
      <c r="K35" s="4">
        <v>23606</v>
      </c>
      <c r="L35" s="4">
        <f>SUM(J35:K35)</f>
        <v>47212</v>
      </c>
      <c r="M35" s="24"/>
      <c r="N35" s="24"/>
      <c r="O35" s="18"/>
    </row>
    <row r="36" spans="1:15" customFormat="1" ht="15" x14ac:dyDescent="0.25">
      <c r="A36" s="42">
        <v>28</v>
      </c>
      <c r="B36" s="42" t="s">
        <v>46</v>
      </c>
      <c r="C36" s="59"/>
      <c r="D36" s="60"/>
      <c r="E36" s="43" t="s">
        <v>56</v>
      </c>
      <c r="F36" s="61">
        <v>15950</v>
      </c>
      <c r="G36" s="61">
        <v>2552</v>
      </c>
      <c r="H36" s="61">
        <f>SUM(F36:G36)</f>
        <v>18502</v>
      </c>
      <c r="I36" s="30">
        <f t="shared" si="2"/>
        <v>9251</v>
      </c>
      <c r="J36" s="30">
        <f t="shared" si="3"/>
        <v>18502</v>
      </c>
      <c r="K36" s="30">
        <v>18502</v>
      </c>
      <c r="L36" s="61">
        <f>SUM(J36:K36)</f>
        <v>37004</v>
      </c>
      <c r="M36" s="24"/>
      <c r="N36" s="24"/>
      <c r="O36" s="18"/>
    </row>
    <row r="37" spans="1:15" x14ac:dyDescent="0.2">
      <c r="A37" s="57">
        <v>29</v>
      </c>
      <c r="B37" s="57" t="s">
        <v>23</v>
      </c>
      <c r="C37" s="53" t="s">
        <v>2</v>
      </c>
      <c r="D37" s="54" t="s">
        <v>0</v>
      </c>
      <c r="E37" s="57" t="s">
        <v>56</v>
      </c>
      <c r="F37" s="4">
        <v>25000</v>
      </c>
      <c r="G37" s="4">
        <f t="shared" ref="G37" si="14">F37*0.16</f>
        <v>4000</v>
      </c>
      <c r="H37" s="4">
        <f t="shared" ref="H37" si="15">SUM(F37:G37)</f>
        <v>29000</v>
      </c>
      <c r="I37" s="4">
        <f t="shared" si="2"/>
        <v>14500</v>
      </c>
      <c r="J37" s="4">
        <f t="shared" si="3"/>
        <v>29000</v>
      </c>
      <c r="K37" s="4">
        <v>29000</v>
      </c>
      <c r="L37" s="4">
        <f>SUM(J37:K37)</f>
        <v>58000</v>
      </c>
      <c r="M37" s="24"/>
      <c r="N37" s="24"/>
      <c r="O37" s="19"/>
    </row>
    <row r="38" spans="1:15" x14ac:dyDescent="0.2">
      <c r="A38" s="42">
        <v>30</v>
      </c>
      <c r="B38" s="42" t="s">
        <v>24</v>
      </c>
      <c r="C38" s="59" t="s">
        <v>2</v>
      </c>
      <c r="D38" s="60" t="s">
        <v>0</v>
      </c>
      <c r="E38" s="43" t="s">
        <v>56</v>
      </c>
      <c r="F38" s="61">
        <v>9500</v>
      </c>
      <c r="G38" s="61">
        <f t="shared" si="0"/>
        <v>1520</v>
      </c>
      <c r="H38" s="61">
        <f t="shared" si="1"/>
        <v>11020</v>
      </c>
      <c r="I38" s="30">
        <f t="shared" si="2"/>
        <v>5510</v>
      </c>
      <c r="J38" s="30">
        <f t="shared" si="3"/>
        <v>11020</v>
      </c>
      <c r="K38" s="30">
        <v>11020</v>
      </c>
      <c r="L38" s="61">
        <f>SUM(J38:K38)</f>
        <v>22040</v>
      </c>
      <c r="M38" s="24"/>
      <c r="N38" s="24"/>
      <c r="O38" s="19"/>
    </row>
    <row r="39" spans="1:15" x14ac:dyDescent="0.2">
      <c r="A39" s="57">
        <v>31</v>
      </c>
      <c r="B39" s="57" t="s">
        <v>25</v>
      </c>
      <c r="C39" s="53" t="s">
        <v>2</v>
      </c>
      <c r="D39" s="54" t="s">
        <v>0</v>
      </c>
      <c r="E39" s="57" t="s">
        <v>56</v>
      </c>
      <c r="F39" s="4">
        <v>9500</v>
      </c>
      <c r="G39" s="4">
        <v>1520</v>
      </c>
      <c r="H39" s="4">
        <f t="shared" si="1"/>
        <v>11020</v>
      </c>
      <c r="I39" s="4">
        <f t="shared" si="2"/>
        <v>5510</v>
      </c>
      <c r="J39" s="4">
        <f t="shared" si="3"/>
        <v>11020</v>
      </c>
      <c r="K39" s="4">
        <v>11020</v>
      </c>
      <c r="L39" s="4">
        <f>SUM(J39:K39)</f>
        <v>22040</v>
      </c>
      <c r="M39" s="24"/>
      <c r="N39" s="24"/>
      <c r="O39" s="19"/>
    </row>
    <row r="40" spans="1:15" x14ac:dyDescent="0.2">
      <c r="A40" s="42">
        <v>32</v>
      </c>
      <c r="B40" s="42" t="s">
        <v>44</v>
      </c>
      <c r="C40" s="59"/>
      <c r="D40" s="60"/>
      <c r="E40" s="43" t="s">
        <v>56</v>
      </c>
      <c r="F40" s="61">
        <v>7150</v>
      </c>
      <c r="G40" s="61">
        <f t="shared" ref="G40" si="16">F40*0.16</f>
        <v>1144</v>
      </c>
      <c r="H40" s="61">
        <f t="shared" ref="H40" si="17">SUM(F40:G40)</f>
        <v>8294</v>
      </c>
      <c r="I40" s="30">
        <f t="shared" si="2"/>
        <v>4147</v>
      </c>
      <c r="J40" s="30">
        <f t="shared" si="3"/>
        <v>8294</v>
      </c>
      <c r="K40" s="30">
        <v>8294</v>
      </c>
      <c r="L40" s="61">
        <f>SUM(J40:K40)</f>
        <v>16588</v>
      </c>
      <c r="M40" s="24"/>
      <c r="N40" s="24"/>
      <c r="O40" s="19"/>
    </row>
    <row r="41" spans="1:15" x14ac:dyDescent="0.2">
      <c r="A41" s="57">
        <v>33</v>
      </c>
      <c r="B41" s="57" t="s">
        <v>38</v>
      </c>
      <c r="C41" s="53"/>
      <c r="D41" s="54"/>
      <c r="E41" s="57" t="s">
        <v>56</v>
      </c>
      <c r="F41" s="4">
        <v>7150</v>
      </c>
      <c r="G41" s="4">
        <f t="shared" ref="G41" si="18">F41*0.16</f>
        <v>1144</v>
      </c>
      <c r="H41" s="4">
        <f t="shared" ref="H41" si="19">SUM(F41:G41)</f>
        <v>8294</v>
      </c>
      <c r="I41" s="4">
        <f t="shared" si="2"/>
        <v>4147</v>
      </c>
      <c r="J41" s="4">
        <f t="shared" si="3"/>
        <v>8294</v>
      </c>
      <c r="K41" s="4">
        <v>8294</v>
      </c>
      <c r="L41" s="4">
        <f>SUM(J41:K41)</f>
        <v>16588</v>
      </c>
      <c r="M41" s="24"/>
      <c r="N41" s="24"/>
      <c r="O41" s="19"/>
    </row>
    <row r="42" spans="1:15" x14ac:dyDescent="0.2">
      <c r="A42" s="42">
        <v>34</v>
      </c>
      <c r="B42" s="42" t="s">
        <v>4</v>
      </c>
      <c r="C42" s="59" t="s">
        <v>2</v>
      </c>
      <c r="D42" s="60" t="s">
        <v>0</v>
      </c>
      <c r="E42" s="43" t="s">
        <v>56</v>
      </c>
      <c r="F42" s="61">
        <v>15950</v>
      </c>
      <c r="G42" s="61">
        <v>2552</v>
      </c>
      <c r="H42" s="61">
        <f>SUM(F42:G42)</f>
        <v>18502</v>
      </c>
      <c r="I42" s="30">
        <f t="shared" si="2"/>
        <v>9251</v>
      </c>
      <c r="J42" s="30">
        <f t="shared" si="3"/>
        <v>18502</v>
      </c>
      <c r="K42" s="30">
        <v>18502</v>
      </c>
      <c r="L42" s="61">
        <f>SUM(J42:K42)</f>
        <v>37004</v>
      </c>
      <c r="M42" s="24"/>
      <c r="N42" s="24"/>
      <c r="O42" s="19"/>
    </row>
    <row r="43" spans="1:15" x14ac:dyDescent="0.2">
      <c r="A43" s="57">
        <v>35</v>
      </c>
      <c r="B43" s="57" t="s">
        <v>45</v>
      </c>
      <c r="C43" s="53"/>
      <c r="D43" s="54"/>
      <c r="E43" s="57" t="s">
        <v>56</v>
      </c>
      <c r="F43" s="4">
        <v>9500</v>
      </c>
      <c r="G43" s="4">
        <v>1520</v>
      </c>
      <c r="H43" s="4">
        <f t="shared" ref="H43" si="20">SUM(F43:G43)</f>
        <v>11020</v>
      </c>
      <c r="I43" s="4">
        <f t="shared" si="2"/>
        <v>5510</v>
      </c>
      <c r="J43" s="4">
        <f t="shared" si="3"/>
        <v>11020</v>
      </c>
      <c r="K43" s="4">
        <v>11020</v>
      </c>
      <c r="L43" s="4">
        <f>SUM(J43:K43)</f>
        <v>22040</v>
      </c>
      <c r="M43" s="24"/>
      <c r="N43" s="24"/>
      <c r="O43" s="19"/>
    </row>
    <row r="44" spans="1:15" x14ac:dyDescent="0.2">
      <c r="A44" s="42">
        <v>36</v>
      </c>
      <c r="B44" s="42" t="s">
        <v>39</v>
      </c>
      <c r="C44" s="59"/>
      <c r="D44" s="60"/>
      <c r="E44" s="43" t="s">
        <v>56</v>
      </c>
      <c r="F44" s="61">
        <v>15950</v>
      </c>
      <c r="G44" s="61">
        <v>2552</v>
      </c>
      <c r="H44" s="61">
        <f>SUM(F44:G44)</f>
        <v>18502</v>
      </c>
      <c r="I44" s="30">
        <f t="shared" si="2"/>
        <v>9251</v>
      </c>
      <c r="J44" s="30">
        <f t="shared" si="3"/>
        <v>18502</v>
      </c>
      <c r="K44" s="30">
        <v>18502</v>
      </c>
      <c r="L44" s="61">
        <f>SUM(J44:K44)</f>
        <v>37004</v>
      </c>
      <c r="M44" s="24"/>
      <c r="N44" s="24"/>
      <c r="O44" s="19"/>
    </row>
    <row r="45" spans="1:15" x14ac:dyDescent="0.2">
      <c r="A45" s="1">
        <v>37</v>
      </c>
      <c r="B45" s="1" t="s">
        <v>50</v>
      </c>
      <c r="C45" s="25"/>
      <c r="D45" s="27"/>
      <c r="E45" s="57" t="s">
        <v>56</v>
      </c>
      <c r="F45" s="2">
        <v>9500</v>
      </c>
      <c r="G45" s="2">
        <v>1520</v>
      </c>
      <c r="H45" s="2">
        <f>SUM(F45:G45)</f>
        <v>11020</v>
      </c>
      <c r="I45" s="4">
        <f t="shared" si="2"/>
        <v>5510</v>
      </c>
      <c r="J45" s="4">
        <f t="shared" si="3"/>
        <v>11020</v>
      </c>
      <c r="K45" s="4">
        <v>11020</v>
      </c>
      <c r="L45" s="2">
        <f>SUM(J45:K45)</f>
        <v>22040</v>
      </c>
      <c r="M45" s="24"/>
      <c r="N45" s="24"/>
      <c r="O45" s="19"/>
    </row>
    <row r="46" spans="1:15" x14ac:dyDescent="0.2">
      <c r="A46" s="3">
        <v>38</v>
      </c>
      <c r="B46" s="3" t="s">
        <v>5</v>
      </c>
      <c r="C46" s="26" t="s">
        <v>2</v>
      </c>
      <c r="D46" s="28" t="s">
        <v>0</v>
      </c>
      <c r="E46" s="43" t="s">
        <v>56</v>
      </c>
      <c r="F46" s="29">
        <v>15950</v>
      </c>
      <c r="G46" s="29">
        <v>2552</v>
      </c>
      <c r="H46" s="29">
        <f>SUM(F46:G46)</f>
        <v>18502</v>
      </c>
      <c r="I46" s="30">
        <f t="shared" si="2"/>
        <v>9251</v>
      </c>
      <c r="J46" s="30">
        <f>H46*1</f>
        <v>18502</v>
      </c>
      <c r="K46" s="30">
        <v>18502</v>
      </c>
      <c r="L46" s="29">
        <f>SUM(J46:K46)</f>
        <v>37004</v>
      </c>
      <c r="M46" s="24"/>
      <c r="N46" s="24"/>
      <c r="O46" s="19"/>
    </row>
    <row r="47" spans="1:15" ht="13.5" thickBot="1" x14ac:dyDescent="0.25">
      <c r="A47" s="1">
        <v>39</v>
      </c>
      <c r="B47" s="1" t="s">
        <v>26</v>
      </c>
      <c r="C47" s="25" t="s">
        <v>2</v>
      </c>
      <c r="D47" s="27" t="s">
        <v>0</v>
      </c>
      <c r="E47" s="57" t="s">
        <v>56</v>
      </c>
      <c r="F47" s="2">
        <v>9500</v>
      </c>
      <c r="G47" s="2">
        <v>1520</v>
      </c>
      <c r="H47" s="2">
        <f t="shared" si="1"/>
        <v>11020</v>
      </c>
      <c r="I47" s="4">
        <f t="shared" si="2"/>
        <v>5510</v>
      </c>
      <c r="J47" s="4">
        <f t="shared" si="3"/>
        <v>11020</v>
      </c>
      <c r="K47" s="4">
        <v>11020</v>
      </c>
      <c r="L47" s="2">
        <f>SUM(J47:K47)</f>
        <v>22040</v>
      </c>
      <c r="M47" s="24"/>
      <c r="N47" s="24"/>
      <c r="O47" s="19"/>
    </row>
    <row r="48" spans="1:15" ht="13.5" thickBot="1" x14ac:dyDescent="0.25">
      <c r="A48" s="79"/>
      <c r="B48" s="80"/>
      <c r="C48" s="81"/>
      <c r="D48" s="82"/>
      <c r="E48" s="83"/>
      <c r="F48" s="84">
        <f>SUM(F9:F47)</f>
        <v>435200</v>
      </c>
      <c r="G48" s="84">
        <f>SUM(G9:G47)</f>
        <v>69632</v>
      </c>
      <c r="H48" s="84">
        <f>SUM(H9:H47)</f>
        <v>504832</v>
      </c>
      <c r="I48" s="86">
        <f t="shared" si="2"/>
        <v>252416</v>
      </c>
      <c r="J48" s="86">
        <f t="shared" si="3"/>
        <v>504832</v>
      </c>
      <c r="K48" s="86">
        <f>SUM(K9:K47)</f>
        <v>504832</v>
      </c>
      <c r="L48" s="85">
        <f>SUM(L9:L47)</f>
        <v>1009664</v>
      </c>
      <c r="M48" s="24"/>
      <c r="N48" s="24"/>
      <c r="O48" s="19"/>
    </row>
  </sheetData>
  <mergeCells count="7">
    <mergeCell ref="F7:F8"/>
    <mergeCell ref="G7:G8"/>
    <mergeCell ref="H7:H8"/>
    <mergeCell ref="L7:L8"/>
    <mergeCell ref="J7:J8"/>
    <mergeCell ref="I7:I8"/>
    <mergeCell ref="K7:K8"/>
  </mergeCells>
  <pageMargins left="0.70866141732283472" right="0.70866141732283472" top="0.74803149606299213" bottom="0.74803149606299213" header="0.31496062992125984" footer="0.31496062992125984"/>
  <pageSetup paperSize="5" scale="8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HONORAIOS ABRIL- MAYO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2021-04-14T16:00:24Z</cp:lastPrinted>
  <dcterms:created xsi:type="dcterms:W3CDTF">2018-04-17T14:17:21Z</dcterms:created>
  <dcterms:modified xsi:type="dcterms:W3CDTF">2021-06-16T15:50:24Z</dcterms:modified>
</cp:coreProperties>
</file>